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7480" yWindow="-120" windowWidth="20730" windowHeight="11760"/>
  </bookViews>
  <sheets>
    <sheet name="Sheet1" sheetId="1" r:id="rId1"/>
  </sheets>
  <definedNames>
    <definedName name="_xlnm.Print_Area" localSheetId="0">Sheet1!$A$1:$E$125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 s="1"/>
  <c r="C5" i="1"/>
  <c r="A8" i="1" l="1"/>
  <c r="B111" i="1" l="1"/>
  <c r="B112" i="1" s="1"/>
  <c r="B115" i="1" s="1"/>
  <c r="B100" i="1"/>
  <c r="C108" i="1" s="1"/>
  <c r="C100" i="1" l="1"/>
  <c r="C106" i="1"/>
  <c r="B117" i="1"/>
  <c r="D86" i="1"/>
  <c r="C39" i="1" s="1"/>
  <c r="C86" i="1"/>
  <c r="C38" i="1" s="1"/>
  <c r="E71" i="1"/>
  <c r="C34" i="1" s="1"/>
  <c r="C15" i="1" s="1"/>
  <c r="D71" i="1"/>
  <c r="C33" i="1" s="1"/>
  <c r="C71" i="1"/>
  <c r="C32" i="1" s="1"/>
  <c r="C51" i="1" l="1"/>
  <c r="C11" i="1" s="1"/>
  <c r="C16" i="1" s="1"/>
  <c r="C18" i="1" s="1"/>
  <c r="C57" i="1"/>
  <c r="C58" i="1" s="1"/>
  <c r="C17" i="1" s="1"/>
  <c r="C20" i="1" l="1"/>
  <c r="C21" i="1"/>
  <c r="C24" i="1" s="1"/>
  <c r="C26" i="1" s="1"/>
  <c r="C27" i="1" s="1"/>
</calcChain>
</file>

<file path=xl/sharedStrings.xml><?xml version="1.0" encoding="utf-8"?>
<sst xmlns="http://schemas.openxmlformats.org/spreadsheetml/2006/main" count="138" uniqueCount="118">
  <si>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</si>
  <si>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</si>
  <si>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</si>
  <si>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</si>
  <si>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</si>
  <si>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</si>
  <si>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</si>
  <si>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</si>
  <si>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</si>
  <si>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</si>
  <si>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</si>
  <si>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</si>
  <si>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</si>
  <si>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Payroll Costs (Schedule A, Line 10)</t>
  </si>
  <si>
    <t>Business Mortgage Interest Payments</t>
  </si>
  <si>
    <t>Business Rent or Lease Payments</t>
  </si>
  <si>
    <t>Business Utility Payments</t>
  </si>
  <si>
    <t>FTE Reduction Quotient (Schedule A, Line 13)</t>
  </si>
  <si>
    <t>PPP Loan Amount</t>
  </si>
  <si>
    <t>PPP Schedule A</t>
  </si>
  <si>
    <t xml:space="preserve">   Worksheet , Table 1 Totals</t>
  </si>
  <si>
    <t>Table 1</t>
  </si>
  <si>
    <t>Enter Cash Compensation - Box 1,  Schedule A, Worksheet , Table 1</t>
  </si>
  <si>
    <t>Enter Average FTE - Box 2,  Schedule A, Worksheet , Table 1</t>
  </si>
  <si>
    <t>Enter Salary/Hourly Wage Reduction Box 3,  Schedule A, Worksheet , Table 1</t>
  </si>
  <si>
    <t>If the average annual salary or hourly wage for each employee listed on the PPP Schedule A, Table 1 during the Covered Period or the Alternative Payroll Covered Period was at least 75% of such employee's average annual salary or hourly wage between 1/1/20-3/31/20 enter 0 on Line 3</t>
  </si>
  <si>
    <t xml:space="preserve">   Worksheet , Table 2 Totals</t>
  </si>
  <si>
    <t>Enter Cash Compensation Box 4,  Schedule A, Worksheet , Table 2</t>
  </si>
  <si>
    <t>Enter Average FTE - Box 5,  Schedule A, Worksheet , Table 2</t>
  </si>
  <si>
    <t>Total amount employer paid employee health insurance</t>
  </si>
  <si>
    <t>Total amount employer paid employee retirement plan</t>
  </si>
  <si>
    <t>Total amount employer paid state and local taxes assessed on employee compensation</t>
  </si>
  <si>
    <t>Total amount paid to owner-employee, self employed, partners, must not be included in Table 1 or 2</t>
  </si>
  <si>
    <t xml:space="preserve">   Total Payroll Costs</t>
  </si>
  <si>
    <t>Payroll Costs (add 1, 4, 6, 7, 8 and 9)</t>
  </si>
  <si>
    <t xml:space="preserve">   FTE Reduction Calculation </t>
  </si>
  <si>
    <t>Total Average FTE (add lines 2 &amp; 5)</t>
  </si>
  <si>
    <t>Employee Name</t>
  </si>
  <si>
    <t>Average FTE</t>
  </si>
  <si>
    <t>Salary/Hourly Wage Reduction</t>
  </si>
  <si>
    <t>FTE Reduction Exceptions:</t>
  </si>
  <si>
    <t>Box  1</t>
  </si>
  <si>
    <t>Box 2</t>
  </si>
  <si>
    <t>Box 3</t>
  </si>
  <si>
    <t>Table 2</t>
  </si>
  <si>
    <t>Box  4</t>
  </si>
  <si>
    <t>Box 5</t>
  </si>
  <si>
    <t>FTE Reduction Safe Harbor</t>
  </si>
  <si>
    <t>Step 1 - Enter the borrower's total average FTE between 2/15/20-4/26/20.  Follow the same method that was used to calculate average FTE in the PPP Schedule A Worksheet Tables.  Sum across all employees and enter:</t>
  </si>
  <si>
    <t xml:space="preserve">   Compensation to Owners - </t>
  </si>
  <si>
    <t>If you have not reduced the number of employees or the average paid hours of your employees between 1/1/20 and the end of the covered period, skip lines 11 and 12 and enter 1.0 on line 13</t>
  </si>
  <si>
    <t>Totals</t>
  </si>
  <si>
    <t>Step 1 - Determine if pay was reduced more than 25%.</t>
  </si>
  <si>
    <t>A. Enter the average annual salary or hourly wage during covered period</t>
  </si>
  <si>
    <t>B. Enter the average salary or hourly wage between 1/1/20-3/31/20</t>
  </si>
  <si>
    <t>C. Divide the value entered by in 1a by 1b</t>
  </si>
  <si>
    <t>Step 2 - Determine if the Salary/Hourly Wage Reduction Safe Harbor is met.</t>
  </si>
  <si>
    <t>A. Enter the average annual salary or hourly wage as of 2/15/20</t>
  </si>
  <si>
    <t>B. Enter the average salary or hourly wage between 2/15/20-4/26/20</t>
  </si>
  <si>
    <t>Salary/Hourly Wage Reduction (Per Employee)</t>
  </si>
  <si>
    <t>C. Enter the average annual salary or hourly wage as of 6/30/20</t>
  </si>
  <si>
    <t>Step 3 - Determine the Salary/Hourly Wage Reduction</t>
  </si>
  <si>
    <t>B. Subtract the amount entered in 1a from 3a</t>
  </si>
  <si>
    <t>If the employee is an hourly worker, compute the total dollar amount of the reduction that exceeds 25% as follows:</t>
  </si>
  <si>
    <t>C. Enter the average number of hours worked per week between 1/1/20-3/31/20</t>
  </si>
  <si>
    <t>D. Multiply the amount in 3b by the amount in 3C, then Multiply this amount by 8.  Enter this value in the column in box 3 for that employee</t>
  </si>
  <si>
    <t>E. Multiply the amount in 3b by 8, Divide this amount by 52.  Enter this value in the column in box 3 for that employee</t>
  </si>
  <si>
    <t>If 2b is equal to or greater than 2a, skip to Step 3, otherwise proceed to 2c</t>
  </si>
  <si>
    <t>NOTES:</t>
  </si>
  <si>
    <t>Forgiveness - EIDL Advance</t>
  </si>
  <si>
    <t>EIDL Advance Amount</t>
  </si>
  <si>
    <t>Other Important Numbers</t>
  </si>
  <si>
    <t xml:space="preserve">   Non-Cash Compensation Payroll Costs During Covered Period</t>
  </si>
  <si>
    <t>Step 3 - If the entry for step 2 is greater than step 1, proceed to step 4.  Otherwise, the FTE Reduction Safe Harbor is not applicable and the Borrower must complete line 13 of PPP Schedule A by dividing line 12 by 11 of that schedule.</t>
  </si>
  <si>
    <t>Step 4 - Enter the borrower's total FTE as of 6/30/20:</t>
  </si>
  <si>
    <t>If 2c is equal to or greater than 2a, the Salary Hourly Wage Reduction Safe Harbor has been met - enter 0 in Box 3 for that employee.  Otherwise proceed to Step 3.</t>
  </si>
  <si>
    <t>If the employees a salaried worker, computer the total dollar amount of the reduction that exceeds 25% as follows:</t>
  </si>
  <si>
    <t>Covered Period:</t>
  </si>
  <si>
    <t>Date PPP Loan proceeds received:</t>
  </si>
  <si>
    <t>Is payroll biweekly or weekly (or more frequent)</t>
  </si>
  <si>
    <t>Begins (M/D/YY)</t>
  </si>
  <si>
    <t>Alternate Covered Period:</t>
  </si>
  <si>
    <t>Covered Period Ends</t>
  </si>
  <si>
    <t>No</t>
  </si>
  <si>
    <t>Alternate Covered Period Ends</t>
  </si>
  <si>
    <t>Total PPP Loan not foregiven (becomes 2 yr loan at 1% interest)</t>
  </si>
  <si>
    <t xml:space="preserve">Average FTE during reference period </t>
  </si>
  <si>
    <t xml:space="preserve">Cash Compensation </t>
  </si>
  <si>
    <t>NOTE: Add additional rows if needed</t>
  </si>
  <si>
    <t xml:space="preserve">Employees Live in US and made more than $100K in 2019 </t>
  </si>
  <si>
    <t>Step 2 - Enter the borrower's total FTE in pay period inclusive of 2/15/20.  Follow the same method that was used in Step 1:</t>
  </si>
  <si>
    <t xml:space="preserve">Blue is a decision point.  </t>
  </si>
  <si>
    <r>
      <t xml:space="preserve">FTE Reduction Quotient (divide line 12 by line 11) </t>
    </r>
    <r>
      <rPr>
        <i/>
        <sz val="11"/>
        <color theme="1"/>
        <rFont val="Arial"/>
        <family val="2"/>
      </rPr>
      <t>or</t>
    </r>
    <r>
      <rPr>
        <b/>
        <i/>
        <sz val="11"/>
        <color theme="1"/>
        <rFont val="Arial"/>
        <family val="2"/>
      </rPr>
      <t xml:space="preserve"> enter 1.0 if FTE Safe Harbor is met</t>
    </r>
  </si>
  <si>
    <t>Last 4 digits of SSN</t>
  </si>
  <si>
    <t>i) 2/15/19 - 6/30/19 or ii) 1/1/20 - 2/29/20 or iii) if seasonal, any consecutive 12 weeks between 5/1/19 and 9/15/19</t>
  </si>
  <si>
    <t>Employees live in US and did not make more than $100K in 2019 or were not employed by Borrower in 2019 for covered period or alternate covered period</t>
  </si>
  <si>
    <t>fill from table below</t>
  </si>
  <si>
    <t>Modified Total (Multiply Line 6 x Line 7)</t>
  </si>
  <si>
    <t>Total Salary/Hourly Wage Reduction (Schedule A, Line 3)</t>
  </si>
  <si>
    <t>Forgiveness Amount (Lowest # of Lines 8, 9, 10)</t>
  </si>
  <si>
    <t>Payroll cost 75% Requirement (divide Line 1 by 0.75)</t>
  </si>
  <si>
    <t>Add Lines 1-4, then subtract Line 5</t>
  </si>
  <si>
    <t>NOTE: FTE is # hours/40 or 0.5 for less than 40 hours</t>
  </si>
  <si>
    <r>
      <t xml:space="preserve">(203) 751-9550 or </t>
    </r>
    <r>
      <rPr>
        <b/>
        <u/>
        <sz val="12"/>
        <color theme="1"/>
        <rFont val="Arial"/>
        <family val="2"/>
      </rPr>
      <t>info@ctwbdc.org</t>
    </r>
    <r>
      <rPr>
        <b/>
        <sz val="12"/>
        <color theme="1"/>
        <rFont val="Arial"/>
        <family val="2"/>
      </rPr>
      <t xml:space="preserve"> to book a no-cost counseling appointment with</t>
    </r>
  </si>
  <si>
    <t>WBDC Business Advisors, Sherry Konwerski or Beth Scarborough.</t>
  </si>
  <si>
    <t>A. Multiply the amount entered in 1b by 0.75</t>
  </si>
  <si>
    <t>If 1c is 0.75 or more, enter 0 in the column above box 3 for that employee, otherwise proceed to Step 2</t>
  </si>
  <si>
    <t>PPP Loan Forgiveness Calculation Tool © developed by the Women’s Business Development Council</t>
  </si>
  <si>
    <t>No portion of this document may be reproduced without written permission from WBDC.</t>
  </si>
  <si>
    <t>PPP Loan Forgiveness Calculation Tool</t>
  </si>
  <si>
    <t>If you need assistance using this tool, contact the Women's Business Development Council (WBDC) at</t>
  </si>
  <si>
    <t>NOTE: Do not exceed $15,385</t>
  </si>
  <si>
    <t>Yellow will auto</t>
  </si>
  <si>
    <t>calculate - do not change.</t>
  </si>
  <si>
    <t>Fill in Green Fields.</t>
  </si>
  <si>
    <t>* If you are the owner of an S Corp or C Corp and are on payroll, put your wages in payroll -- not here - per SBA's Mark Hayward on 5/28/20.  Remember to cap at $15,385 or total</t>
  </si>
  <si>
    <t>Step 5 - If the entry for Step 4 is greater than or equal to step 2, enter 1.0 on line 13 of PPP Schedule A; otherwise, the FTE Reduction Safe Harbor does not apply and the Borrower must complete line 13 of PPP Schedule A by dividing line by 12 line 11 of that schedule.</t>
  </si>
  <si>
    <t>This tool is valid as of May 29, 2020, based on current legislation.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</si>
</sst>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_);\(#,##0.0\)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5"/>
      <color theme="5"/>
      <name val="Arial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name val="Arial"/>
      <family val="2"/>
    </font>
    <font>
      <i/>
      <sz val="1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/>
    <xf numFmtId="0" fontId="5" fillId="0" borderId="0" xfId="0" applyFont="1"/>
    <xf numFmtId="0" fontId="7" fillId="0" borderId="0" xfId="0" applyFont="1"/>
    <xf numFmtId="14" fontId="4" fillId="0" borderId="0" xfId="0" applyNumberFormat="1" applyFont="1" applyFill="1"/>
    <xf numFmtId="0" fontId="4" fillId="0" borderId="0" xfId="0" applyFont="1" applyAlignment="1">
      <alignment horizontal="left" indent="1"/>
    </xf>
    <xf numFmtId="14" fontId="4" fillId="6" borderId="1" xfId="0" applyNumberFormat="1" applyFont="1" applyFill="1" applyBorder="1"/>
    <xf numFmtId="0" fontId="4" fillId="0" borderId="0" xfId="0" applyFont="1" applyFill="1"/>
    <xf numFmtId="0" fontId="8" fillId="0" borderId="0" xfId="0" applyFont="1" applyFill="1"/>
    <xf numFmtId="14" fontId="4" fillId="7" borderId="1" xfId="1" applyNumberFormat="1" applyFont="1" applyFill="1" applyBorder="1"/>
    <xf numFmtId="44" fontId="4" fillId="6" borderId="1" xfId="1" applyFont="1" applyFill="1" applyBorder="1"/>
    <xf numFmtId="44" fontId="3" fillId="6" borderId="1" xfId="1" applyFont="1" applyFill="1" applyBorder="1"/>
    <xf numFmtId="0" fontId="4" fillId="9" borderId="0" xfId="0" applyFont="1" applyFill="1"/>
    <xf numFmtId="44" fontId="4" fillId="6" borderId="0" xfId="1" applyFont="1" applyFill="1"/>
    <xf numFmtId="44" fontId="4" fillId="6" borderId="0" xfId="0" applyNumberFormat="1" applyFont="1" applyFill="1"/>
    <xf numFmtId="0" fontId="9" fillId="9" borderId="0" xfId="0" applyFont="1" applyFill="1"/>
    <xf numFmtId="44" fontId="7" fillId="6" borderId="0" xfId="0" applyNumberFormat="1" applyFont="1" applyFill="1"/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4" fontId="4" fillId="0" borderId="0" xfId="1" applyFont="1" applyFill="1" applyBorder="1"/>
    <xf numFmtId="0" fontId="10" fillId="0" borderId="0" xfId="0" applyFont="1" applyAlignment="1">
      <alignment horizontal="left" wrapText="1" indent="1"/>
    </xf>
    <xf numFmtId="164" fontId="4" fillId="0" borderId="1" xfId="1" applyNumberFormat="1" applyFont="1" applyFill="1" applyBorder="1"/>
    <xf numFmtId="164" fontId="4" fillId="6" borderId="1" xfId="1" applyNumberFormat="1" applyFont="1" applyFill="1" applyBorder="1"/>
    <xf numFmtId="0" fontId="7" fillId="2" borderId="0" xfId="0" applyFont="1" applyFill="1"/>
    <xf numFmtId="0" fontId="4" fillId="2" borderId="1" xfId="0" applyFont="1" applyFill="1" applyBorder="1"/>
    <xf numFmtId="0" fontId="4" fillId="3" borderId="1" xfId="0" applyFont="1" applyFill="1" applyBorder="1"/>
    <xf numFmtId="44" fontId="4" fillId="3" borderId="1" xfId="1" applyFont="1" applyFill="1" applyBorder="1"/>
    <xf numFmtId="44" fontId="4" fillId="6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4" fontId="4" fillId="0" borderId="0" xfId="1" applyFont="1" applyFill="1"/>
    <xf numFmtId="0" fontId="7" fillId="0" borderId="0" xfId="0" applyFont="1" applyFill="1"/>
    <xf numFmtId="0" fontId="11" fillId="0" borderId="0" xfId="0" applyFont="1" applyAlignment="1">
      <alignment horizontal="left" wrapText="1" indent="1"/>
    </xf>
    <xf numFmtId="0" fontId="7" fillId="8" borderId="0" xfId="0" applyFont="1" applyFill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left" wrapText="1" indent="1"/>
    </xf>
    <xf numFmtId="0" fontId="4" fillId="6" borderId="1" xfId="0" applyFont="1" applyFill="1" applyBorder="1"/>
    <xf numFmtId="0" fontId="7" fillId="6" borderId="0" xfId="0" applyFont="1" applyFill="1"/>
    <xf numFmtId="0" fontId="4" fillId="6" borderId="0" xfId="0" applyFont="1" applyFill="1"/>
    <xf numFmtId="0" fontId="4" fillId="8" borderId="0" xfId="0" applyFont="1" applyFill="1" applyBorder="1" applyAlignment="1">
      <alignment horizontal="left" wrapText="1" indent="2"/>
    </xf>
    <xf numFmtId="0" fontId="4" fillId="8" borderId="0" xfId="0" applyFont="1" applyFill="1"/>
    <xf numFmtId="44" fontId="4" fillId="6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Alignment="1">
      <alignment wrapText="1"/>
    </xf>
    <xf numFmtId="44" fontId="12" fillId="2" borderId="0" xfId="1" applyFont="1" applyFill="1" applyAlignment="1">
      <alignment wrapText="1"/>
    </xf>
    <xf numFmtId="0" fontId="15" fillId="0" borderId="0" xfId="0" applyFont="1"/>
    <xf numFmtId="14" fontId="4" fillId="5" borderId="1" xfId="1" applyNumberFormat="1" applyFont="1" applyFill="1" applyBorder="1" applyProtection="1">
      <protection locked="0"/>
    </xf>
    <xf numFmtId="0" fontId="4" fillId="10" borderId="1" xfId="0" applyFont="1" applyFill="1" applyBorder="1" applyProtection="1">
      <protection locked="0"/>
    </xf>
    <xf numFmtId="44" fontId="4" fillId="5" borderId="1" xfId="1" applyFont="1" applyFill="1" applyBorder="1" applyProtection="1">
      <protection locked="0"/>
    </xf>
    <xf numFmtId="44" fontId="4" fillId="5" borderId="0" xfId="1" applyFont="1" applyFill="1" applyProtection="1">
      <protection locked="0"/>
    </xf>
    <xf numFmtId="44" fontId="4" fillId="0" borderId="0" xfId="1" applyFont="1" applyProtection="1">
      <protection locked="0"/>
    </xf>
    <xf numFmtId="164" fontId="4" fillId="5" borderId="1" xfId="1" applyNumberFormat="1" applyFont="1" applyFill="1" applyBorder="1" applyProtection="1">
      <protection locked="0"/>
    </xf>
    <xf numFmtId="164" fontId="4" fillId="7" borderId="1" xfId="1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indent="1"/>
    </xf>
    <xf numFmtId="0" fontId="20" fillId="0" borderId="0" xfId="0" applyFont="1"/>
    <xf numFmtId="0" fontId="21" fillId="0" borderId="0" xfId="0" applyFont="1" applyAlignment="1">
      <alignment horizontal="left" indent="1"/>
    </xf>
    <xf numFmtId="0" fontId="13" fillId="11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Normal="100" workbookViewId="0">
      <selection activeCell="C7" sqref="C7"/>
    </sheetView>
  </sheetViews>
  <sheetFormatPr defaultColWidth="9.140625" defaultRowHeight="14.25" x14ac:dyDescent="0.2"/>
  <cols>
    <col min="1" max="1" width="73.85546875" style="2" bestFit="1" customWidth="1"/>
    <col min="2" max="2" width="11.28515625" style="2" bestFit="1" customWidth="1"/>
    <col min="3" max="3" width="17" style="3" bestFit="1" customWidth="1"/>
    <col min="4" max="4" width="10.140625" style="2" customWidth="1"/>
    <col min="5" max="5" width="23.42578125" style="2" customWidth="1"/>
    <col min="6" max="16384" width="9.140625" style="2"/>
  </cols>
  <sheetData>
    <row r="1" spans="1:10" ht="19.5" x14ac:dyDescent="0.3">
      <c r="A1" s="49" t="s">
        <v>109</v>
      </c>
      <c r="E1" s="4" t="s">
        <v>68</v>
      </c>
    </row>
    <row r="2" spans="1:10" x14ac:dyDescent="0.2">
      <c r="E2" s="62" t="s">
        <v>114</v>
      </c>
    </row>
    <row r="3" spans="1:10" ht="15" x14ac:dyDescent="0.25">
      <c r="A3" s="5" t="s">
        <v>77</v>
      </c>
      <c r="C3" s="3" t="s">
        <v>80</v>
      </c>
      <c r="E3" s="62" t="s">
        <v>112</v>
      </c>
    </row>
    <row r="4" spans="1:10" x14ac:dyDescent="0.2">
      <c r="A4" s="2" t="s">
        <v>78</v>
      </c>
      <c r="C4" s="50">
        <v>43952</v>
      </c>
      <c r="D4" s="6"/>
      <c r="E4" s="63" t="s">
        <v>113</v>
      </c>
    </row>
    <row r="5" spans="1:10" x14ac:dyDescent="0.2">
      <c r="A5" s="7" t="s">
        <v>82</v>
      </c>
      <c r="C5" s="8">
        <f>C4+55</f>
        <v>44007</v>
      </c>
      <c r="E5" s="62" t="s">
        <v>91</v>
      </c>
      <c r="F5" s="9"/>
    </row>
    <row r="6" spans="1:10" ht="15" x14ac:dyDescent="0.25">
      <c r="A6" s="5" t="s">
        <v>81</v>
      </c>
      <c r="C6" s="2"/>
      <c r="E6" s="10"/>
    </row>
    <row r="7" spans="1:10" x14ac:dyDescent="0.2">
      <c r="A7" s="2" t="s">
        <v>79</v>
      </c>
      <c r="C7" s="51" t="s">
        <v>83</v>
      </c>
      <c r="G7" s="9"/>
      <c r="H7" s="9"/>
      <c r="I7" s="9"/>
      <c r="J7" s="9"/>
    </row>
    <row r="8" spans="1:10" x14ac:dyDescent="0.2">
      <c r="A8" s="2" t="str">
        <f>IF(C7="Yes","First Day of 1st pay period after PPP Loan proceeds received:","N/A")</f>
        <v>N/A</v>
      </c>
      <c r="C8" s="11">
        <f>C4</f>
        <v>43952</v>
      </c>
      <c r="D8" s="6"/>
      <c r="F8" s="9"/>
    </row>
    <row r="9" spans="1:10" x14ac:dyDescent="0.2">
      <c r="A9" s="7" t="s">
        <v>84</v>
      </c>
      <c r="C9" s="8">
        <f>C8+55</f>
        <v>44007</v>
      </c>
      <c r="F9" s="9"/>
    </row>
    <row r="11" spans="1:10" x14ac:dyDescent="0.2">
      <c r="A11" s="2" t="s">
        <v>13</v>
      </c>
      <c r="B11" s="2" t="s">
        <v>0</v>
      </c>
      <c r="C11" s="12">
        <f>C51</f>
        <v>0</v>
      </c>
    </row>
    <row r="12" spans="1:10" ht="15" x14ac:dyDescent="0.25">
      <c r="A12" s="2" t="s">
        <v>14</v>
      </c>
      <c r="B12" s="2" t="s">
        <v>1</v>
      </c>
      <c r="C12" s="52">
        <v>0</v>
      </c>
      <c r="E12" s="5"/>
    </row>
    <row r="13" spans="1:10" x14ac:dyDescent="0.2">
      <c r="A13" s="2" t="s">
        <v>15</v>
      </c>
      <c r="B13" s="2" t="s">
        <v>2</v>
      </c>
      <c r="C13" s="52">
        <v>0</v>
      </c>
    </row>
    <row r="14" spans="1:10" x14ac:dyDescent="0.2">
      <c r="A14" s="2" t="s">
        <v>16</v>
      </c>
      <c r="B14" s="2" t="s">
        <v>3</v>
      </c>
      <c r="C14" s="52">
        <v>0</v>
      </c>
    </row>
    <row r="15" spans="1:10" x14ac:dyDescent="0.2">
      <c r="A15" s="2" t="s">
        <v>98</v>
      </c>
      <c r="B15" s="2" t="s">
        <v>4</v>
      </c>
      <c r="C15" s="12">
        <f>C34</f>
        <v>0</v>
      </c>
    </row>
    <row r="16" spans="1:10" x14ac:dyDescent="0.2">
      <c r="A16" s="2" t="s">
        <v>101</v>
      </c>
      <c r="B16" s="2" t="s">
        <v>5</v>
      </c>
      <c r="C16" s="12">
        <f>C11+C12+C13+C14-C15</f>
        <v>0</v>
      </c>
    </row>
    <row r="17" spans="1:3" x14ac:dyDescent="0.2">
      <c r="A17" s="2" t="s">
        <v>17</v>
      </c>
      <c r="B17" s="2" t="s">
        <v>6</v>
      </c>
      <c r="C17" s="12" t="e">
        <f>C58</f>
        <v>#DIV/0!</v>
      </c>
    </row>
    <row r="18" spans="1:3" x14ac:dyDescent="0.2">
      <c r="A18" s="2" t="s">
        <v>97</v>
      </c>
      <c r="B18" s="2" t="s">
        <v>7</v>
      </c>
      <c r="C18" s="12" t="e">
        <f>C16*C17</f>
        <v>#DIV/0!</v>
      </c>
    </row>
    <row r="19" spans="1:3" x14ac:dyDescent="0.2">
      <c r="A19" s="2" t="s">
        <v>18</v>
      </c>
      <c r="B19" s="2" t="s">
        <v>8</v>
      </c>
      <c r="C19" s="52">
        <v>0</v>
      </c>
    </row>
    <row r="20" spans="1:3" x14ac:dyDescent="0.2">
      <c r="A20" s="2" t="s">
        <v>100</v>
      </c>
      <c r="B20" s="2" t="s">
        <v>9</v>
      </c>
      <c r="C20" s="12">
        <f>C11/0.75</f>
        <v>0</v>
      </c>
    </row>
    <row r="21" spans="1:3" ht="18" x14ac:dyDescent="0.25">
      <c r="A21" s="2" t="s">
        <v>99</v>
      </c>
      <c r="B21" s="2" t="s">
        <v>10</v>
      </c>
      <c r="C21" s="13" t="e">
        <f>-MIN(C18:C20)</f>
        <v>#DIV/0!</v>
      </c>
    </row>
    <row r="23" spans="1:3" ht="18" x14ac:dyDescent="0.25">
      <c r="A23" s="1" t="s">
        <v>71</v>
      </c>
    </row>
    <row r="24" spans="1:3" x14ac:dyDescent="0.2">
      <c r="A24" s="14" t="s">
        <v>99</v>
      </c>
      <c r="B24" s="14"/>
      <c r="C24" s="15" t="e">
        <f>C21</f>
        <v>#DIV/0!</v>
      </c>
    </row>
    <row r="25" spans="1:3" x14ac:dyDescent="0.2">
      <c r="A25" s="14" t="s">
        <v>70</v>
      </c>
      <c r="B25" s="14"/>
      <c r="C25" s="53">
        <v>0</v>
      </c>
    </row>
    <row r="26" spans="1:3" x14ac:dyDescent="0.2">
      <c r="A26" s="14" t="s">
        <v>69</v>
      </c>
      <c r="B26" s="14"/>
      <c r="C26" s="16" t="e">
        <f>-C24-C25</f>
        <v>#DIV/0!</v>
      </c>
    </row>
    <row r="27" spans="1:3" ht="15" x14ac:dyDescent="0.25">
      <c r="A27" s="17" t="s">
        <v>85</v>
      </c>
      <c r="B27" s="14"/>
      <c r="C27" s="18" t="e">
        <f>C19-C26</f>
        <v>#DIV/0!</v>
      </c>
    </row>
    <row r="30" spans="1:3" ht="18" x14ac:dyDescent="0.25">
      <c r="A30" s="1" t="s">
        <v>19</v>
      </c>
    </row>
    <row r="31" spans="1:3" ht="15" x14ac:dyDescent="0.25">
      <c r="A31" s="5" t="s">
        <v>20</v>
      </c>
    </row>
    <row r="32" spans="1:3" x14ac:dyDescent="0.2">
      <c r="A32" s="2" t="s">
        <v>22</v>
      </c>
      <c r="B32" s="2" t="s">
        <v>0</v>
      </c>
      <c r="C32" s="12">
        <f>C71</f>
        <v>0</v>
      </c>
    </row>
    <row r="33" spans="1:5" x14ac:dyDescent="0.2">
      <c r="A33" s="2" t="s">
        <v>23</v>
      </c>
      <c r="B33" s="2" t="s">
        <v>1</v>
      </c>
      <c r="C33" s="12">
        <f>D71</f>
        <v>0</v>
      </c>
    </row>
    <row r="34" spans="1:5" x14ac:dyDescent="0.2">
      <c r="A34" s="2" t="s">
        <v>24</v>
      </c>
      <c r="B34" s="2" t="s">
        <v>2</v>
      </c>
      <c r="C34" s="12">
        <f>E71</f>
        <v>0</v>
      </c>
    </row>
    <row r="35" spans="1:5" ht="57" x14ac:dyDescent="0.2">
      <c r="A35" s="19" t="s">
        <v>25</v>
      </c>
    </row>
    <row r="37" spans="1:5" ht="15" x14ac:dyDescent="0.25">
      <c r="A37" s="5" t="s">
        <v>26</v>
      </c>
    </row>
    <row r="38" spans="1:5" x14ac:dyDescent="0.2">
      <c r="A38" s="2" t="s">
        <v>27</v>
      </c>
      <c r="B38" s="2" t="s">
        <v>3</v>
      </c>
      <c r="C38" s="12">
        <f>C86</f>
        <v>0</v>
      </c>
    </row>
    <row r="39" spans="1:5" x14ac:dyDescent="0.2">
      <c r="A39" s="2" t="s">
        <v>28</v>
      </c>
      <c r="B39" s="2" t="s">
        <v>4</v>
      </c>
      <c r="C39" s="12">
        <f>D86</f>
        <v>0</v>
      </c>
    </row>
    <row r="41" spans="1:5" ht="15" x14ac:dyDescent="0.25">
      <c r="A41" s="5" t="s">
        <v>72</v>
      </c>
    </row>
    <row r="42" spans="1:5" x14ac:dyDescent="0.2">
      <c r="A42" s="2" t="s">
        <v>29</v>
      </c>
      <c r="B42" s="2" t="s">
        <v>5</v>
      </c>
      <c r="C42" s="52">
        <v>0</v>
      </c>
    </row>
    <row r="43" spans="1:5" x14ac:dyDescent="0.2">
      <c r="A43" s="2" t="s">
        <v>30</v>
      </c>
      <c r="B43" s="2" t="s">
        <v>6</v>
      </c>
      <c r="C43" s="52">
        <v>0</v>
      </c>
    </row>
    <row r="44" spans="1:5" ht="28.5" x14ac:dyDescent="0.2">
      <c r="A44" s="20" t="s">
        <v>31</v>
      </c>
      <c r="B44" s="2" t="s">
        <v>7</v>
      </c>
      <c r="C44" s="52">
        <v>0</v>
      </c>
    </row>
    <row r="45" spans="1:5" x14ac:dyDescent="0.2">
      <c r="C45" s="54"/>
    </row>
    <row r="46" spans="1:5" ht="15" x14ac:dyDescent="0.25">
      <c r="A46" s="5" t="s">
        <v>49</v>
      </c>
      <c r="C46" s="54"/>
    </row>
    <row r="47" spans="1:5" ht="29.25" x14ac:dyDescent="0.25">
      <c r="A47" s="20" t="s">
        <v>32</v>
      </c>
      <c r="B47" s="2" t="s">
        <v>8</v>
      </c>
      <c r="C47" s="52">
        <v>0</v>
      </c>
      <c r="E47" s="21"/>
    </row>
    <row r="48" spans="1:5" ht="24.75" x14ac:dyDescent="0.25">
      <c r="A48" s="60" t="s">
        <v>115</v>
      </c>
      <c r="C48" s="22"/>
      <c r="E48" s="21"/>
    </row>
    <row r="50" spans="1:15" ht="15" x14ac:dyDescent="0.25">
      <c r="A50" s="5" t="s">
        <v>33</v>
      </c>
    </row>
    <row r="51" spans="1:15" x14ac:dyDescent="0.2">
      <c r="A51" s="2" t="s">
        <v>34</v>
      </c>
      <c r="B51" s="2" t="s">
        <v>9</v>
      </c>
      <c r="C51" s="12">
        <f>C32+C38+C42+C43+C44+C47</f>
        <v>0</v>
      </c>
    </row>
    <row r="53" spans="1:15" ht="15" x14ac:dyDescent="0.25">
      <c r="A53" s="5" t="s">
        <v>35</v>
      </c>
    </row>
    <row r="54" spans="1:15" ht="42.75" x14ac:dyDescent="0.2">
      <c r="A54" s="23" t="s">
        <v>50</v>
      </c>
    </row>
    <row r="55" spans="1:15" x14ac:dyDescent="0.2">
      <c r="A55" s="2" t="s">
        <v>86</v>
      </c>
      <c r="B55" s="2" t="s">
        <v>10</v>
      </c>
      <c r="C55" s="55"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28.5" x14ac:dyDescent="0.2">
      <c r="A56" s="23" t="s">
        <v>94</v>
      </c>
      <c r="C56" s="2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2">
      <c r="A57" s="2" t="s">
        <v>36</v>
      </c>
      <c r="B57" s="2" t="s">
        <v>11</v>
      </c>
      <c r="C57" s="25">
        <f>C33+C39</f>
        <v>0</v>
      </c>
    </row>
    <row r="58" spans="1:15" ht="28.5" x14ac:dyDescent="0.2">
      <c r="A58" s="20" t="s">
        <v>92</v>
      </c>
      <c r="B58" s="2" t="s">
        <v>12</v>
      </c>
      <c r="C58" s="56" t="e">
        <f>C57/C55</f>
        <v>#DIV/0!</v>
      </c>
    </row>
    <row r="60" spans="1:15" ht="15" x14ac:dyDescent="0.25">
      <c r="A60" s="5" t="s">
        <v>21</v>
      </c>
    </row>
    <row r="61" spans="1:15" ht="42.75" x14ac:dyDescent="0.2">
      <c r="A61" s="19" t="s">
        <v>95</v>
      </c>
    </row>
    <row r="62" spans="1:15" x14ac:dyDescent="0.2">
      <c r="A62" s="23" t="s">
        <v>102</v>
      </c>
    </row>
    <row r="63" spans="1:15" x14ac:dyDescent="0.2">
      <c r="A63" s="23" t="s">
        <v>88</v>
      </c>
    </row>
    <row r="64" spans="1:15" ht="40.5" x14ac:dyDescent="0.2">
      <c r="A64" s="46" t="s">
        <v>37</v>
      </c>
      <c r="B64" s="47" t="s">
        <v>93</v>
      </c>
      <c r="C64" s="48" t="s">
        <v>87</v>
      </c>
      <c r="D64" s="47" t="s">
        <v>38</v>
      </c>
      <c r="E64" s="47" t="s">
        <v>39</v>
      </c>
    </row>
    <row r="65" spans="1:13" x14ac:dyDescent="0.2">
      <c r="A65" s="57"/>
      <c r="B65" s="57"/>
      <c r="C65" s="52">
        <v>0</v>
      </c>
      <c r="D65" s="57">
        <v>0</v>
      </c>
      <c r="E65" s="58" t="s">
        <v>96</v>
      </c>
    </row>
    <row r="66" spans="1:13" x14ac:dyDescent="0.2">
      <c r="A66" s="57"/>
      <c r="B66" s="57"/>
      <c r="C66" s="52"/>
      <c r="D66" s="57"/>
      <c r="E66" s="57"/>
      <c r="F66" s="9"/>
    </row>
    <row r="67" spans="1:13" x14ac:dyDescent="0.2">
      <c r="A67" s="57"/>
      <c r="B67" s="57"/>
      <c r="C67" s="52"/>
      <c r="D67" s="57"/>
      <c r="E67" s="57"/>
    </row>
    <row r="68" spans="1:13" x14ac:dyDescent="0.2">
      <c r="A68" s="57"/>
      <c r="B68" s="57"/>
      <c r="C68" s="52"/>
      <c r="D68" s="57"/>
      <c r="E68" s="57"/>
    </row>
    <row r="69" spans="1:13" x14ac:dyDescent="0.2">
      <c r="A69" s="57"/>
      <c r="B69" s="57"/>
      <c r="C69" s="52"/>
      <c r="D69" s="57"/>
      <c r="E69" s="57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27" t="s">
        <v>40</v>
      </c>
      <c r="B70" s="28"/>
      <c r="C70" s="29"/>
      <c r="D70" s="57">
        <v>0</v>
      </c>
      <c r="E70" s="28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27" t="s">
        <v>51</v>
      </c>
      <c r="B71" s="27"/>
      <c r="C71" s="30">
        <f>SUM(C65:C69)</f>
        <v>0</v>
      </c>
      <c r="D71" s="31">
        <f>SUM(D65:D70)</f>
        <v>0</v>
      </c>
      <c r="E71" s="31">
        <f>SUM(E65:E69)</f>
        <v>0</v>
      </c>
    </row>
    <row r="72" spans="1:13" x14ac:dyDescent="0.2">
      <c r="A72" s="27"/>
      <c r="B72" s="27"/>
      <c r="C72" s="32" t="s">
        <v>41</v>
      </c>
      <c r="D72" s="33" t="s">
        <v>42</v>
      </c>
      <c r="E72" s="33" t="s">
        <v>43</v>
      </c>
    </row>
    <row r="74" spans="1:13" ht="15" x14ac:dyDescent="0.25">
      <c r="A74" s="5" t="s">
        <v>44</v>
      </c>
    </row>
    <row r="75" spans="1:13" x14ac:dyDescent="0.2">
      <c r="A75" s="19" t="s">
        <v>89</v>
      </c>
    </row>
    <row r="76" spans="1:13" x14ac:dyDescent="0.2">
      <c r="A76" s="23" t="s">
        <v>102</v>
      </c>
    </row>
    <row r="77" spans="1:13" x14ac:dyDescent="0.2">
      <c r="A77" s="23" t="s">
        <v>88</v>
      </c>
      <c r="C77" s="34"/>
      <c r="D77" s="9"/>
    </row>
    <row r="78" spans="1:13" x14ac:dyDescent="0.2">
      <c r="A78" s="61" t="s">
        <v>111</v>
      </c>
      <c r="C78" s="34"/>
      <c r="D78" s="9"/>
    </row>
    <row r="79" spans="1:13" ht="41.25" x14ac:dyDescent="0.25">
      <c r="A79" s="26" t="s">
        <v>37</v>
      </c>
      <c r="B79" s="47" t="s">
        <v>93</v>
      </c>
      <c r="C79" s="48" t="s">
        <v>87</v>
      </c>
      <c r="D79" s="48" t="s">
        <v>38</v>
      </c>
    </row>
    <row r="80" spans="1:13" ht="15" x14ac:dyDescent="0.25">
      <c r="A80" s="57"/>
      <c r="B80" s="57"/>
      <c r="C80" s="52"/>
      <c r="D80" s="57"/>
      <c r="E80" s="35"/>
      <c r="F80" s="9"/>
      <c r="G80" s="9"/>
      <c r="H80" s="9"/>
      <c r="I80" s="9"/>
    </row>
    <row r="81" spans="1:9" x14ac:dyDescent="0.2">
      <c r="A81" s="57"/>
      <c r="B81" s="57"/>
      <c r="C81" s="52"/>
      <c r="D81" s="57"/>
      <c r="E81" s="9"/>
      <c r="F81" s="9"/>
      <c r="G81" s="9"/>
      <c r="H81" s="9"/>
      <c r="I81" s="9"/>
    </row>
    <row r="82" spans="1:9" x14ac:dyDescent="0.2">
      <c r="A82" s="57"/>
      <c r="B82" s="57"/>
      <c r="C82" s="52"/>
      <c r="D82" s="57"/>
      <c r="E82" s="9"/>
      <c r="F82" s="9"/>
      <c r="G82" s="9"/>
      <c r="H82" s="9"/>
      <c r="I82" s="9"/>
    </row>
    <row r="83" spans="1:9" x14ac:dyDescent="0.2">
      <c r="A83" s="57"/>
      <c r="B83" s="57"/>
      <c r="C83" s="52"/>
      <c r="D83" s="57"/>
    </row>
    <row r="84" spans="1:9" x14ac:dyDescent="0.2">
      <c r="A84" s="57"/>
      <c r="B84" s="57"/>
      <c r="C84" s="52"/>
      <c r="D84" s="57"/>
    </row>
    <row r="85" spans="1:9" x14ac:dyDescent="0.2">
      <c r="A85" s="27" t="s">
        <v>40</v>
      </c>
      <c r="B85" s="28"/>
      <c r="C85" s="29"/>
      <c r="D85" s="57">
        <v>0</v>
      </c>
    </row>
    <row r="86" spans="1:9" x14ac:dyDescent="0.2">
      <c r="A86" s="27" t="s">
        <v>51</v>
      </c>
      <c r="B86" s="27"/>
      <c r="C86" s="30">
        <f>SUM(C80:C84)</f>
        <v>0</v>
      </c>
      <c r="D86" s="31">
        <f>SUM(D80:D85)</f>
        <v>0</v>
      </c>
    </row>
    <row r="87" spans="1:9" x14ac:dyDescent="0.2">
      <c r="A87" s="27"/>
      <c r="B87" s="27"/>
      <c r="C87" s="32" t="s">
        <v>45</v>
      </c>
      <c r="D87" s="33" t="s">
        <v>46</v>
      </c>
    </row>
    <row r="89" spans="1:9" ht="15" x14ac:dyDescent="0.25">
      <c r="A89" s="5" t="s">
        <v>47</v>
      </c>
    </row>
    <row r="90" spans="1:9" ht="42.75" x14ac:dyDescent="0.2">
      <c r="A90" s="19" t="s">
        <v>48</v>
      </c>
      <c r="B90" s="57">
        <v>0</v>
      </c>
      <c r="C90" s="34"/>
    </row>
    <row r="91" spans="1:9" ht="28.5" x14ac:dyDescent="0.2">
      <c r="A91" s="36" t="s">
        <v>90</v>
      </c>
      <c r="B91" s="57">
        <v>0</v>
      </c>
      <c r="C91" s="34"/>
    </row>
    <row r="92" spans="1:9" ht="57" x14ac:dyDescent="0.2">
      <c r="A92" s="19" t="s">
        <v>73</v>
      </c>
      <c r="B92" s="59"/>
    </row>
    <row r="93" spans="1:9" x14ac:dyDescent="0.2">
      <c r="A93" s="19" t="s">
        <v>74</v>
      </c>
      <c r="B93" s="57">
        <v>0</v>
      </c>
    </row>
    <row r="94" spans="1:9" ht="57" x14ac:dyDescent="0.2">
      <c r="A94" s="36" t="s">
        <v>116</v>
      </c>
      <c r="B94" s="59"/>
    </row>
    <row r="95" spans="1:9" x14ac:dyDescent="0.2">
      <c r="B95" s="59"/>
    </row>
    <row r="96" spans="1:9" ht="15" x14ac:dyDescent="0.25">
      <c r="A96" s="37" t="s">
        <v>59</v>
      </c>
      <c r="B96" s="59"/>
    </row>
    <row r="97" spans="1:5" x14ac:dyDescent="0.2">
      <c r="A97" s="38" t="s">
        <v>52</v>
      </c>
      <c r="B97" s="59"/>
    </row>
    <row r="98" spans="1:5" x14ac:dyDescent="0.2">
      <c r="A98" s="39" t="s">
        <v>53</v>
      </c>
      <c r="B98" s="52">
        <v>0</v>
      </c>
    </row>
    <row r="99" spans="1:5" x14ac:dyDescent="0.2">
      <c r="A99" s="39" t="s">
        <v>54</v>
      </c>
      <c r="B99" s="52">
        <v>0</v>
      </c>
    </row>
    <row r="100" spans="1:5" ht="15" x14ac:dyDescent="0.25">
      <c r="A100" s="39" t="s">
        <v>55</v>
      </c>
      <c r="B100" s="40" t="e">
        <f>B98/B99</f>
        <v>#DIV/0!</v>
      </c>
      <c r="C100" s="41" t="e">
        <f>IF(B100&lt;0.75,"Continue to step 2","Safe Harbor Met: Enter 0 in column E")</f>
        <v>#DIV/0!</v>
      </c>
      <c r="D100" s="42"/>
      <c r="E100" s="9"/>
    </row>
    <row r="101" spans="1:5" ht="28.5" x14ac:dyDescent="0.2">
      <c r="A101" s="43" t="s">
        <v>106</v>
      </c>
    </row>
    <row r="102" spans="1:5" x14ac:dyDescent="0.2">
      <c r="A102" s="44"/>
    </row>
    <row r="103" spans="1:5" x14ac:dyDescent="0.2">
      <c r="A103" s="38" t="s">
        <v>56</v>
      </c>
    </row>
    <row r="104" spans="1:5" x14ac:dyDescent="0.2">
      <c r="A104" s="39" t="s">
        <v>57</v>
      </c>
      <c r="B104" s="52">
        <v>0</v>
      </c>
    </row>
    <row r="105" spans="1:5" x14ac:dyDescent="0.2">
      <c r="A105" s="39" t="s">
        <v>58</v>
      </c>
      <c r="B105" s="52">
        <v>0</v>
      </c>
    </row>
    <row r="106" spans="1:5" ht="15" x14ac:dyDescent="0.25">
      <c r="A106" s="43" t="s">
        <v>67</v>
      </c>
      <c r="B106" s="59"/>
      <c r="C106" s="41" t="e">
        <f>IF(B100&lt;0.75,IF(B105&lt;B104,"Proceed to 2c", "Proceed to Step 3"),"Safe Harbor Met: Enter 0 in column E")</f>
        <v>#DIV/0!</v>
      </c>
      <c r="D106" s="42"/>
    </row>
    <row r="107" spans="1:5" x14ac:dyDescent="0.2">
      <c r="A107" s="39" t="s">
        <v>60</v>
      </c>
      <c r="B107" s="52">
        <v>0</v>
      </c>
    </row>
    <row r="108" spans="1:5" ht="43.5" x14ac:dyDescent="0.25">
      <c r="A108" s="43" t="s">
        <v>75</v>
      </c>
      <c r="C108" s="41" t="e">
        <f>IF(B100&lt;0.75,IF(B107&lt;B104,"Continue to Step 3","Safe Harbor Met: Enter 0 in column E"),"Safe Harbor Met: Enter 0 in column E")</f>
        <v>#DIV/0!</v>
      </c>
      <c r="D108" s="42"/>
    </row>
    <row r="109" spans="1:5" x14ac:dyDescent="0.2">
      <c r="A109" s="44"/>
    </row>
    <row r="110" spans="1:5" x14ac:dyDescent="0.2">
      <c r="A110" s="38" t="s">
        <v>61</v>
      </c>
    </row>
    <row r="111" spans="1:5" x14ac:dyDescent="0.2">
      <c r="A111" s="39" t="s">
        <v>105</v>
      </c>
      <c r="B111" s="45">
        <f>B99*0.75</f>
        <v>0</v>
      </c>
    </row>
    <row r="112" spans="1:5" x14ac:dyDescent="0.2">
      <c r="A112" s="39" t="s">
        <v>62</v>
      </c>
      <c r="B112" s="45">
        <f>B111-B99</f>
        <v>0</v>
      </c>
    </row>
    <row r="113" spans="1:5" ht="28.5" x14ac:dyDescent="0.2">
      <c r="A113" s="43" t="s">
        <v>63</v>
      </c>
    </row>
    <row r="114" spans="1:5" ht="28.5" x14ac:dyDescent="0.2">
      <c r="A114" s="39" t="s">
        <v>64</v>
      </c>
      <c r="B114" s="57">
        <v>0</v>
      </c>
    </row>
    <row r="115" spans="1:5" ht="28.5" x14ac:dyDescent="0.2">
      <c r="A115" s="39" t="s">
        <v>65</v>
      </c>
      <c r="B115" s="45">
        <f>(B112*B114)*8</f>
        <v>0</v>
      </c>
    </row>
    <row r="116" spans="1:5" ht="28.5" x14ac:dyDescent="0.2">
      <c r="A116" s="43" t="s">
        <v>76</v>
      </c>
    </row>
    <row r="117" spans="1:5" ht="28.5" x14ac:dyDescent="0.2">
      <c r="A117" s="39" t="s">
        <v>66</v>
      </c>
      <c r="B117" s="45">
        <f>(B112*8)/52</f>
        <v>0</v>
      </c>
    </row>
    <row r="119" spans="1:5" ht="15.75" x14ac:dyDescent="0.25">
      <c r="A119" s="64" t="s">
        <v>110</v>
      </c>
      <c r="B119" s="64"/>
      <c r="C119" s="64"/>
      <c r="D119" s="64"/>
      <c r="E119" s="64"/>
    </row>
    <row r="120" spans="1:5" ht="15.75" x14ac:dyDescent="0.25">
      <c r="A120" s="64" t="s">
        <v>103</v>
      </c>
      <c r="B120" s="64"/>
      <c r="C120" s="64"/>
      <c r="D120" s="64"/>
      <c r="E120" s="64"/>
    </row>
    <row r="121" spans="1:5" ht="15.75" x14ac:dyDescent="0.25">
      <c r="A121" s="64" t="s">
        <v>104</v>
      </c>
      <c r="B121" s="64"/>
      <c r="C121" s="64"/>
      <c r="D121" s="64"/>
      <c r="E121" s="64"/>
    </row>
    <row r="122" spans="1:5" ht="15" x14ac:dyDescent="0.25">
      <c r="A122" s="5"/>
    </row>
    <row r="123" spans="1:5" x14ac:dyDescent="0.2">
      <c r="A123" s="65" t="s">
        <v>107</v>
      </c>
      <c r="B123" s="65"/>
      <c r="C123" s="65"/>
      <c r="D123" s="65"/>
      <c r="E123" s="65"/>
    </row>
    <row r="124" spans="1:5" x14ac:dyDescent="0.2">
      <c r="A124" s="65" t="s">
        <v>117</v>
      </c>
      <c r="B124" s="65"/>
      <c r="C124" s="65"/>
      <c r="D124" s="65"/>
      <c r="E124" s="65"/>
    </row>
    <row r="125" spans="1:5" x14ac:dyDescent="0.2">
      <c r="A125" s="66" t="s">
        <v>108</v>
      </c>
      <c r="B125" s="66"/>
      <c r="C125" s="66"/>
      <c r="D125" s="66"/>
      <c r="E125" s="66"/>
    </row>
  </sheetData>
  <sheetProtection sheet="1" objects="1" scenarios="1" selectLockedCells="1"/>
  <mergeCells count="6">
    <mergeCell ref="A119:E119"/>
    <mergeCell ref="A120:E120"/>
    <mergeCell ref="A121:E121"/>
    <mergeCell ref="A123:E123"/>
    <mergeCell ref="A125:E125"/>
    <mergeCell ref="A124:E124"/>
  </mergeCells>
  <phoneticPr fontId="1" type="noConversion"/>
  <dataValidations count="2">
    <dataValidation type="list" allowBlank="1" showInputMessage="1" showErrorMessage="1" sqref="B8:B9">
      <formula1>"Yes, No"</formula1>
    </dataValidation>
    <dataValidation type="list" showInputMessage="1" showErrorMessage="1" sqref="C7">
      <formula1>"Yes, No"</formula1>
    </dataValidation>
  </dataValidations>
  <pageMargins left="0.7" right="0.7" top="0.75" bottom="0.75" header="0.3" footer="0.3"/>
  <pageSetup scale="56" orientation="portrait" r:id="rId1"/>
  <headerFooter>
    <oddHeader>&amp;L&amp;G</oddHeader>
    <oddFooter>&amp;L&amp;"Arial,Regular"&amp;10WBDC, Inc.&amp;R&amp;"Arial,Regular"&amp;10Page &amp;P of &amp;N</oddFooter>
  </headerFooter>
  <rowBreaks count="1" manualBreakCount="1">
    <brk id="72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Konwerski</dc:creator>
  <cp:lastModifiedBy>Louise Lisboa</cp:lastModifiedBy>
  <cp:lastPrinted>2020-05-28T21:10:52Z</cp:lastPrinted>
  <dcterms:created xsi:type="dcterms:W3CDTF">2020-05-18T20:11:09Z</dcterms:created>
  <dcterms:modified xsi:type="dcterms:W3CDTF">2020-05-29T18:55:33Z</dcterms:modified>
</cp:coreProperties>
</file>